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rix" sheetId="1" r:id="rId1"/>
    <sheet name="Stats" sheetId="2" r:id="rId2"/>
    <sheet name="Guide" sheetId="3" r:id="rId3"/>
  </sheets>
  <definedNames>
    <definedName name="_xlnm._FilterDatabase" localSheetId="0">'Matrix'!A1:L3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cols>
    <col min="1" max="1" width="10.83203125" customWidth="1"/>
    <col min="2" max="2" width="12.83203125" customWidth="1"/>
    <col min="3" max="3" width="6.83203125" customWidth="1"/>
    <col min="4" max="4" width="70.83203125" customWidth="1"/>
    <col min="5" max="5" width="14.83203125" customWidth="1"/>
    <col min="6" max="6" width="22.83203125" customWidth="1"/>
    <col min="7" max="7" width="12.83203125" customWidth="1"/>
    <col min="8" max="8" width="36.83203125" customWidth="1"/>
    <col min="9" max="9" width="34.83203125" customWidth="1"/>
    <col min="10" max="10" width="22.83203125" customWidth="1"/>
    <col min="11" max="11" width="12.83203125" customWidth="1"/>
    <col min="12" max="12" width="11.83203125" customWidth="1"/>
  </cols>
  <sheetData>
    <row r="1">
      <c r="A1" t="str">
        <v>Req ID</v>
      </c>
      <c r="B1" t="str">
        <v>Section</v>
      </c>
      <c r="C1" t="str">
        <v>Page</v>
      </c>
      <c r="D1" t="str">
        <v>Requirement</v>
      </c>
      <c r="E1" t="str">
        <v>Type</v>
      </c>
      <c r="F1" t="str">
        <v>Owner</v>
      </c>
      <c r="G1" t="str">
        <v>Status</v>
      </c>
      <c r="H1" t="str">
        <v>Response</v>
      </c>
      <c r="I1" t="str">
        <v>Notes</v>
      </c>
      <c r="J1" t="str">
        <v>Section title</v>
      </c>
      <c r="K1" t="str">
        <v>Signal</v>
      </c>
      <c r="L1" t="str">
        <v>Source line</v>
      </c>
    </row>
    <row r="2">
      <c r="A2" t="str">
        <v>EX-001</v>
      </c>
      <c r="B2" t="str">
        <v>3.1.1</v>
      </c>
      <c r="C2">
        <v>14</v>
      </c>
      <c r="D2" t="str">
        <v>EXAMPLE ROW, delete it. The Contractor shall provide a service desk available 24 hours a day.</v>
      </c>
      <c r="E2" t="str">
        <v>Mandatory</v>
      </c>
      <c r="F2" t="str">
        <v>Service delivery lead</v>
      </c>
      <c r="G2" t="str">
        <v>Assigned</v>
      </c>
      <c r="H2" t="str">
        <v/>
      </c>
      <c r="I2" t="str">
        <v>Replace with a real requirement</v>
      </c>
      <c r="J2" t="str">
        <v>Example</v>
      </c>
      <c r="K2" t="str">
        <v>example</v>
      </c>
      <c r="L2" t="str">
        <v/>
      </c>
    </row>
    <row r="3">
      <c r="A3" t="str">
        <v>EX-002</v>
      </c>
      <c r="B3" t="str">
        <v>3.3</v>
      </c>
      <c r="C3">
        <v>15</v>
      </c>
      <c r="D3" t="str">
        <v>EXAMPLE ROW, delete it. Integration with the buyer's ticketing system is desirable.</v>
      </c>
      <c r="E3" t="str">
        <v>Desirable</v>
      </c>
      <c r="F3" t="str">
        <v>Solution architect</v>
      </c>
      <c r="G3" t="str">
        <v>Open</v>
      </c>
      <c r="H3" t="str">
        <v/>
      </c>
      <c r="I3" t="str">
        <v/>
      </c>
      <c r="J3" t="str">
        <v>Example</v>
      </c>
      <c r="K3" t="str">
        <v>example</v>
      </c>
      <c r="L3" t="str">
        <v/>
      </c>
    </row>
  </sheetData>
  <autoFilter ref="A1:L3"/>
  <ignoredErrors>
    <ignoredError numberStoredAsText="1" sqref="A1:L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8.83203125" customWidth="1"/>
    <col min="2" max="2" width="10.83203125" customWidth="1"/>
  </cols>
  <sheetData>
    <row r="1">
      <c r="A1" t="str">
        <v>Type</v>
      </c>
      <c r="B1" t="str">
        <v>Count</v>
      </c>
    </row>
    <row r="2">
      <c r="A2" t="str">
        <v>Mandatory</v>
      </c>
      <c r="B2">
        <f>COUNTIF(Matrix!E:E,"Mandatory")</f>
        <v>0</v>
      </c>
    </row>
    <row r="3">
      <c r="A3" t="str">
        <v>Desirable</v>
      </c>
      <c r="B3">
        <f>COUNTIF(Matrix!E:E,"Desirable")</f>
        <v>0</v>
      </c>
    </row>
    <row r="4">
      <c r="A4" t="str">
        <v>Informational</v>
      </c>
      <c r="B4">
        <f>COUNTIF(Matrix!E:E,"Informational")</f>
        <v>0</v>
      </c>
    </row>
    <row r="5">
      <c r="A5" t="str">
        <v>Question</v>
      </c>
      <c r="B5">
        <f>COUNTIF(Matrix!E:E,"Question")</f>
        <v>0</v>
      </c>
    </row>
    <row r="6">
      <c r="A6" t="str">
        <v>Total</v>
      </c>
      <c r="B6">
        <f>SUM(B2:B5)</f>
        <v>0</v>
      </c>
    </row>
    <row r="8">
      <c r="A8" t="str">
        <v>Status</v>
      </c>
      <c r="B8" t="str">
        <v>Count</v>
      </c>
    </row>
    <row r="9">
      <c r="A9" t="str">
        <v>Open</v>
      </c>
      <c r="B9">
        <f>COUNTIF(Matrix!G:G,"Open")</f>
        <v>0</v>
      </c>
    </row>
    <row r="10">
      <c r="A10" t="str">
        <v>Assigned</v>
      </c>
      <c r="B10">
        <f>COUNTIF(Matrix!G:G,"Assigned")</f>
        <v>0</v>
      </c>
    </row>
    <row r="11">
      <c r="A11" t="str">
        <v>Drafting</v>
      </c>
      <c r="B11">
        <f>COUNTIF(Matrix!G:G,"Drafting")</f>
        <v>0</v>
      </c>
    </row>
    <row r="12">
      <c r="A12" t="str">
        <v>In review</v>
      </c>
      <c r="B12">
        <f>COUNTIF(Matrix!G:G,"In review")</f>
        <v>0</v>
      </c>
    </row>
    <row r="13">
      <c r="A13" t="str">
        <v>Done</v>
      </c>
      <c r="B13">
        <f>COUNTIF(Matrix!G:G,"Done")</f>
        <v>0</v>
      </c>
    </row>
    <row r="14">
      <c r="A14" t="str">
        <v>Clarify</v>
      </c>
      <c r="B14">
        <f>COUNTIF(Matrix!G:G,"Clarify")</f>
        <v>0</v>
      </c>
    </row>
  </sheetData>
  <ignoredErrors>
    <ignoredError numberStoredAsText="1" sqref="A1:B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cols>
    <col min="1" max="1" width="14.83203125" customWidth="1"/>
    <col min="2" max="2" width="100.83203125" customWidth="1"/>
    <col min="3" max="3" width="26.83203125" customWidth="1"/>
  </cols>
  <sheetData>
    <row r="1">
      <c r="A1" t="str">
        <v>Column</v>
      </c>
      <c r="B1" t="str">
        <v>What goes in it</v>
      </c>
      <c r="C1" t="str">
        <v>Who fills it</v>
      </c>
    </row>
    <row r="2">
      <c r="A2" t="str">
        <v>Req ID</v>
      </c>
      <c r="B2" t="str">
        <v>The RFP's own requirement number when it has one (REQ-101, T-04); otherwise R-001, R-002 in document order.</v>
      </c>
      <c r="C2" t="str">
        <v>Extracted</v>
      </c>
    </row>
    <row r="3">
      <c r="A3" t="str">
        <v>Section</v>
      </c>
      <c r="B3" t="str">
        <v>Clause or heading reference as the RFP numbers it: 3.2.1, Section 3, Appendix B.</v>
      </c>
      <c r="C3" t="str">
        <v>Extracted</v>
      </c>
    </row>
    <row r="4">
      <c r="A4" t="str">
        <v>Page</v>
      </c>
      <c r="B4" t="str">
        <v>Page of the RFP PDF. Blank when the converted text carries no page markers.</v>
      </c>
      <c r="C4" t="str">
        <v>Extracted</v>
      </c>
    </row>
    <row r="5">
      <c r="A5" t="str">
        <v>Requirement</v>
      </c>
      <c r="B5" t="str">
        <v>The requirement text, trimmed to 600 characters. Longer text is cut with a note and the source line.</v>
      </c>
      <c r="C5" t="str">
        <v>Extracted</v>
      </c>
    </row>
    <row r="6">
      <c r="A6" t="str">
        <v>Type</v>
      </c>
      <c r="B6" t="str">
        <v>Mandatory (shall, must, required, M), Desirable (should, preferred, D), Informational (may, optional, O, buyer obligations) or Question (Describe, Explain, ends with ?).</v>
      </c>
      <c r="C6" t="str">
        <v>Extracted, reviewer confirms</v>
      </c>
    </row>
    <row r="7">
      <c r="A7" t="str">
        <v>Owner</v>
      </c>
      <c r="B7" t="str">
        <v>The named person who writes or signs off the response. One owner per row.</v>
      </c>
      <c r="C7" t="str">
        <v>Proposal manager</v>
      </c>
    </row>
    <row r="8">
      <c r="A8" t="str">
        <v>Status</v>
      </c>
      <c r="B8" t="str">
        <v>Open, Assigned, Drafting, In review, Done, Clarify (needs a question to the buyer).</v>
      </c>
      <c r="C8" t="str">
        <v>Owner</v>
      </c>
    </row>
    <row r="9">
      <c r="A9" t="str">
        <v>Response</v>
      </c>
      <c r="B9" t="str">
        <v>Where the answer lives: 'Complies, Vol 2 section 4.1' or the answer text itself.</v>
      </c>
      <c r="C9" t="str">
        <v>Owner</v>
      </c>
    </row>
    <row r="10">
      <c r="A10" t="str">
        <v>Notes</v>
      </c>
      <c r="B10" t="str">
        <v>Why the row was typed that way, repeated wording, truncation, or your own comments.</v>
      </c>
      <c r="C10" t="str">
        <v>Extracted, then anyone</v>
      </c>
    </row>
    <row r="11">
      <c r="A11" t="str">
        <v>Section title</v>
      </c>
      <c r="B11" t="str">
        <v>The heading the row sits under.</v>
      </c>
      <c r="C11" t="str">
        <v>Extracted</v>
      </c>
    </row>
    <row r="12">
      <c r="A12" t="str">
        <v>Signal</v>
      </c>
      <c r="B12" t="str">
        <v>The word or flag that decided the Type: shall, must, M, ends with ?.</v>
      </c>
      <c r="C12" t="str">
        <v>Extracted</v>
      </c>
    </row>
    <row r="13">
      <c r="A13" t="str">
        <v>Source line</v>
      </c>
      <c r="B13" t="str">
        <v>Line number in the converted text, for finding the row's context.</v>
      </c>
      <c r="C13" t="str">
        <v>Extracted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Matrix</vt:lpstr>
      <vt:lpstr>Stats</vt:lpstr>
      <vt:lpstr>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